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Sheet1!$A$2:$D$191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<sst xmlns="http://schemas.openxmlformats.org/spreadsheetml/2006/main" count="383" uniqueCount="66">
  <si>
    <t>儋州市妇幼保健院2026年
招聘编外工作人员资格初审合格人员名单</t>
  </si>
  <si>
    <t>序号</t>
  </si>
  <si>
    <t>岗位名称</t>
  </si>
  <si>
    <t>姓名</t>
  </si>
  <si>
    <t>身份证号码</t>
  </si>
  <si>
    <t>护士</t>
  </si>
  <si>
    <t>46****82</t>
  </si>
  <si>
    <t>46****28</t>
  </si>
  <si>
    <t>46****20</t>
  </si>
  <si>
    <t>46****21</t>
  </si>
  <si>
    <t>46****2X</t>
  </si>
  <si>
    <t>46****46</t>
  </si>
  <si>
    <t>46****29</t>
  </si>
  <si>
    <t>46****24</t>
  </si>
  <si>
    <t>46****18</t>
  </si>
  <si>
    <t>46****14</t>
  </si>
  <si>
    <t>46****23</t>
  </si>
  <si>
    <t>44****29</t>
  </si>
  <si>
    <t>46****85</t>
  </si>
  <si>
    <t>46****22</t>
  </si>
  <si>
    <t>46****26</t>
  </si>
  <si>
    <t>46****80</t>
  </si>
  <si>
    <t>46****44</t>
  </si>
  <si>
    <t>42****26</t>
  </si>
  <si>
    <t>46****4X</t>
  </si>
  <si>
    <t>46****45</t>
  </si>
  <si>
    <t>46****63</t>
  </si>
  <si>
    <t>46****68</t>
  </si>
  <si>
    <t>46****27</t>
  </si>
  <si>
    <t>46****42</t>
  </si>
  <si>
    <t>46****25</t>
  </si>
  <si>
    <t>46****56</t>
  </si>
  <si>
    <t>46****17</t>
  </si>
  <si>
    <t>46****11</t>
  </si>
  <si>
    <t>41****29</t>
  </si>
  <si>
    <t>46****69</t>
  </si>
  <si>
    <t>46****49</t>
  </si>
  <si>
    <t>46****41</t>
  </si>
  <si>
    <t>46****87</t>
  </si>
  <si>
    <t>46****10</t>
  </si>
  <si>
    <t>46****39</t>
  </si>
  <si>
    <t>46****47</t>
  </si>
  <si>
    <t>46****35</t>
  </si>
  <si>
    <t>46****6X</t>
  </si>
  <si>
    <t>46****1X</t>
  </si>
  <si>
    <t>34****6X</t>
  </si>
  <si>
    <t>46****40</t>
  </si>
  <si>
    <t>46****84</t>
  </si>
  <si>
    <t>44****2X</t>
  </si>
  <si>
    <t>46****89</t>
  </si>
  <si>
    <t>46****66</t>
  </si>
  <si>
    <t>46****13</t>
  </si>
  <si>
    <t>46****12</t>
  </si>
  <si>
    <t>46****09</t>
  </si>
  <si>
    <t>46****67</t>
  </si>
  <si>
    <t>50****41</t>
  </si>
  <si>
    <t>46****00</t>
  </si>
  <si>
    <t>46****83</t>
  </si>
  <si>
    <t>46****06</t>
  </si>
  <si>
    <t>46****48</t>
  </si>
  <si>
    <t>婴幼儿照护管理岗</t>
  </si>
  <si>
    <t>23****21</t>
  </si>
  <si>
    <t>育婴师岗</t>
  </si>
  <si>
    <t>41****47</t>
  </si>
  <si>
    <t>保育员岗</t>
  </si>
  <si>
    <t>51****02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</si>
</sst>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1"/>
  <sheetViews>
    <sheetView tabSelected="1" topLeftCell="A153" workbookViewId="0">
      <selection activeCell="A3" sqref="A3:A191"/>
    </sheetView>
  </sheetViews>
  <sheetFormatPr defaultColWidth="9" defaultRowHeight="18.75" outlineLevelCol="3"/>
  <cols>
    <col min="1" max="1" width="8.25" style="1" customWidth="1"/>
    <col min="2" max="2" width="23.5" style="2" customWidth="1"/>
    <col min="3" max="3" width="11.875" style="2" customWidth="1"/>
    <col min="4" max="4" width="20.375" style="2" customWidth="1"/>
    <col min="5" max="16384" width="9" style="1"/>
  </cols>
  <sheetData>
    <row r="1" ht="69" customHeight="1" spans="1:4">
      <c r="A1" s="3" t="s">
        <v>0</v>
      </c>
      <c r="B1" s="3"/>
      <c r="C1" s="3"/>
      <c r="D1" s="3"/>
    </row>
    <row r="2" spans="1:4">
      <c r="A2" s="1" t="s">
        <v>1</v>
      </c>
      <c r="B2" s="4" t="s">
        <v>2</v>
      </c>
      <c r="C2" s="4" t="s">
        <v>3</v>
      </c>
      <c r="D2" s="4" t="s">
        <v>4</v>
      </c>
    </row>
    <row r="3" spans="1:4">
      <c r="A3" s="1">
        <v>1</v>
      </c>
      <c r="B3" s="4" t="s">
        <v>5</v>
      </c>
      <c r="C3" s="4" t="str">
        <f>"罗登雪"</f>
        <v>罗登雪</v>
      </c>
      <c r="D3" s="4" t="s">
        <v>6</v>
      </c>
    </row>
    <row r="4" spans="1:4">
      <c r="A4" s="1">
        <v>2</v>
      </c>
      <c r="B4" s="4" t="s">
        <v>5</v>
      </c>
      <c r="C4" s="4" t="str">
        <f>"邱春虹"</f>
        <v>邱春虹</v>
      </c>
      <c r="D4" s="4" t="s">
        <v>7</v>
      </c>
    </row>
    <row r="5" spans="1:4">
      <c r="A5" s="1">
        <v>3</v>
      </c>
      <c r="B5" s="4" t="s">
        <v>5</v>
      </c>
      <c r="C5" s="4" t="str">
        <f>"李永丹"</f>
        <v>李永丹</v>
      </c>
      <c r="D5" s="4" t="s">
        <v>8</v>
      </c>
    </row>
    <row r="6" spans="1:4">
      <c r="A6" s="1">
        <v>4</v>
      </c>
      <c r="B6" s="4" t="s">
        <v>5</v>
      </c>
      <c r="C6" s="4" t="str">
        <f>"刘贤女"</f>
        <v>刘贤女</v>
      </c>
      <c r="D6" s="4" t="s">
        <v>9</v>
      </c>
    </row>
    <row r="7" spans="1:4">
      <c r="A7" s="1">
        <v>5</v>
      </c>
      <c r="B7" s="4" t="s">
        <v>5</v>
      </c>
      <c r="C7" s="4" t="str">
        <f>"赵春芳"</f>
        <v>赵春芳</v>
      </c>
      <c r="D7" s="4" t="s">
        <v>10</v>
      </c>
    </row>
    <row r="8" spans="1:4">
      <c r="A8" s="1">
        <v>6</v>
      </c>
      <c r="B8" s="4" t="s">
        <v>5</v>
      </c>
      <c r="C8" s="4" t="str">
        <f>"何兆乾"</f>
        <v>何兆乾</v>
      </c>
      <c r="D8" s="4" t="s">
        <v>11</v>
      </c>
    </row>
    <row r="9" spans="1:4">
      <c r="A9" s="1">
        <v>7</v>
      </c>
      <c r="B9" s="4" t="s">
        <v>5</v>
      </c>
      <c r="C9" s="4" t="str">
        <f>"羊艳妃"</f>
        <v>羊艳妃</v>
      </c>
      <c r="D9" s="4" t="s">
        <v>12</v>
      </c>
    </row>
    <row r="10" spans="1:4">
      <c r="A10" s="1">
        <v>8</v>
      </c>
      <c r="B10" s="4" t="s">
        <v>5</v>
      </c>
      <c r="C10" s="4" t="str">
        <f>"王井英"</f>
        <v>王井英</v>
      </c>
      <c r="D10" s="4" t="s">
        <v>13</v>
      </c>
    </row>
    <row r="11" spans="1:4">
      <c r="A11" s="1">
        <v>9</v>
      </c>
      <c r="B11" s="4" t="s">
        <v>5</v>
      </c>
      <c r="C11" s="4" t="str">
        <f>"吴红"</f>
        <v>吴红</v>
      </c>
      <c r="D11" s="4" t="s">
        <v>14</v>
      </c>
    </row>
    <row r="12" spans="1:4">
      <c r="A12" s="1">
        <v>10</v>
      </c>
      <c r="B12" s="4" t="s">
        <v>5</v>
      </c>
      <c r="C12" s="4" t="str">
        <f>"符香茹"</f>
        <v>符香茹</v>
      </c>
      <c r="D12" s="4" t="s">
        <v>10</v>
      </c>
    </row>
    <row r="13" spans="1:4">
      <c r="A13" s="1">
        <v>11</v>
      </c>
      <c r="B13" s="4" t="s">
        <v>5</v>
      </c>
      <c r="C13" s="4" t="str">
        <f>"符忠林"</f>
        <v>符忠林</v>
      </c>
      <c r="D13" s="4" t="s">
        <v>15</v>
      </c>
    </row>
    <row r="14" spans="1:4">
      <c r="A14" s="1">
        <v>12</v>
      </c>
      <c r="B14" s="4" t="s">
        <v>5</v>
      </c>
      <c r="C14" s="4" t="str">
        <f>"顾芳容"</f>
        <v>顾芳容</v>
      </c>
      <c r="D14" s="4" t="s">
        <v>12</v>
      </c>
    </row>
    <row r="15" spans="1:4">
      <c r="A15" s="1">
        <v>13</v>
      </c>
      <c r="B15" s="4" t="s">
        <v>5</v>
      </c>
      <c r="C15" s="4" t="str">
        <f>"张炳翠"</f>
        <v>张炳翠</v>
      </c>
      <c r="D15" s="4" t="s">
        <v>16</v>
      </c>
    </row>
    <row r="16" spans="1:4">
      <c r="A16" s="1">
        <v>14</v>
      </c>
      <c r="B16" s="4" t="s">
        <v>5</v>
      </c>
      <c r="C16" s="4" t="str">
        <f>"何元霞"</f>
        <v>何元霞</v>
      </c>
      <c r="D16" s="4" t="s">
        <v>9</v>
      </c>
    </row>
    <row r="17" spans="1:4">
      <c r="A17" s="1">
        <v>15</v>
      </c>
      <c r="B17" s="4" t="s">
        <v>5</v>
      </c>
      <c r="C17" s="4" t="str">
        <f>"吴桂丹"</f>
        <v>吴桂丹</v>
      </c>
      <c r="D17" s="4" t="s">
        <v>7</v>
      </c>
    </row>
    <row r="18" spans="1:4">
      <c r="A18" s="1">
        <v>16</v>
      </c>
      <c r="B18" s="4" t="s">
        <v>5</v>
      </c>
      <c r="C18" s="4" t="str">
        <f>"陈如花"</f>
        <v>陈如花</v>
      </c>
      <c r="D18" s="4" t="s">
        <v>8</v>
      </c>
    </row>
    <row r="19" spans="1:4">
      <c r="A19" s="1">
        <v>17</v>
      </c>
      <c r="B19" s="4" t="s">
        <v>5</v>
      </c>
      <c r="C19" s="4" t="str">
        <f>"黎族玲"</f>
        <v>黎族玲</v>
      </c>
      <c r="D19" s="4" t="s">
        <v>7</v>
      </c>
    </row>
    <row r="20" spans="1:4">
      <c r="A20" s="1">
        <v>18</v>
      </c>
      <c r="B20" s="4" t="s">
        <v>5</v>
      </c>
      <c r="C20" s="4" t="str">
        <f>"梁银"</f>
        <v>梁银</v>
      </c>
      <c r="D20" s="4" t="s">
        <v>17</v>
      </c>
    </row>
    <row r="21" spans="1:4">
      <c r="A21" s="1">
        <v>19</v>
      </c>
      <c r="B21" s="4" t="s">
        <v>5</v>
      </c>
      <c r="C21" s="4" t="str">
        <f>"王如婷"</f>
        <v>王如婷</v>
      </c>
      <c r="D21" s="4" t="s">
        <v>18</v>
      </c>
    </row>
    <row r="22" spans="1:4">
      <c r="A22" s="1">
        <v>20</v>
      </c>
      <c r="B22" s="4" t="s">
        <v>5</v>
      </c>
      <c r="C22" s="4" t="str">
        <f>"颜小月"</f>
        <v>颜小月</v>
      </c>
      <c r="D22" s="4" t="s">
        <v>19</v>
      </c>
    </row>
    <row r="23" spans="1:4">
      <c r="A23" s="1">
        <v>21</v>
      </c>
      <c r="B23" s="4" t="s">
        <v>5</v>
      </c>
      <c r="C23" s="4" t="str">
        <f>"林克芳"</f>
        <v>林克芳</v>
      </c>
      <c r="D23" s="4" t="s">
        <v>20</v>
      </c>
    </row>
    <row r="24" spans="1:4">
      <c r="A24" s="1">
        <v>22</v>
      </c>
      <c r="B24" s="4" t="s">
        <v>5</v>
      </c>
      <c r="C24" s="4" t="str">
        <f>"林萍"</f>
        <v>林萍</v>
      </c>
      <c r="D24" s="4" t="s">
        <v>21</v>
      </c>
    </row>
    <row r="25" spans="1:4">
      <c r="A25" s="1">
        <v>23</v>
      </c>
      <c r="B25" s="4" t="s">
        <v>5</v>
      </c>
      <c r="C25" s="4" t="str">
        <f>"钟紫莹"</f>
        <v>钟紫莹</v>
      </c>
      <c r="D25" s="4" t="s">
        <v>22</v>
      </c>
    </row>
    <row r="26" spans="1:4">
      <c r="A26" s="1">
        <v>24</v>
      </c>
      <c r="B26" s="4" t="s">
        <v>5</v>
      </c>
      <c r="C26" s="4" t="str">
        <f>"蔡含静"</f>
        <v>蔡含静</v>
      </c>
      <c r="D26" s="4" t="s">
        <v>23</v>
      </c>
    </row>
    <row r="27" spans="1:4">
      <c r="A27" s="1">
        <v>25</v>
      </c>
      <c r="B27" s="4" t="s">
        <v>5</v>
      </c>
      <c r="C27" s="4" t="str">
        <f>"文凤磷"</f>
        <v>文凤磷</v>
      </c>
      <c r="D27" s="4" t="s">
        <v>13</v>
      </c>
    </row>
    <row r="28" spans="1:4">
      <c r="A28" s="1">
        <v>26</v>
      </c>
      <c r="B28" s="4" t="s">
        <v>5</v>
      </c>
      <c r="C28" s="4" t="str">
        <f>"吴莹莹"</f>
        <v>吴莹莹</v>
      </c>
      <c r="D28" s="4" t="s">
        <v>7</v>
      </c>
    </row>
    <row r="29" spans="1:4">
      <c r="A29" s="1">
        <v>27</v>
      </c>
      <c r="B29" s="4" t="s">
        <v>5</v>
      </c>
      <c r="C29" s="4" t="str">
        <f>"吴晶晶"</f>
        <v>吴晶晶</v>
      </c>
      <c r="D29" s="4" t="s">
        <v>24</v>
      </c>
    </row>
    <row r="30" spans="1:4">
      <c r="A30" s="1">
        <v>28</v>
      </c>
      <c r="B30" s="4" t="s">
        <v>5</v>
      </c>
      <c r="C30" s="4" t="str">
        <f>"符明敏"</f>
        <v>符明敏</v>
      </c>
      <c r="D30" s="4" t="s">
        <v>25</v>
      </c>
    </row>
    <row r="31" spans="1:4">
      <c r="A31" s="1">
        <v>29</v>
      </c>
      <c r="B31" s="4" t="s">
        <v>5</v>
      </c>
      <c r="C31" s="4" t="str">
        <f>"吴春霞"</f>
        <v>吴春霞</v>
      </c>
      <c r="D31" s="4" t="s">
        <v>19</v>
      </c>
    </row>
    <row r="32" spans="1:4">
      <c r="A32" s="1">
        <v>30</v>
      </c>
      <c r="B32" s="4" t="s">
        <v>5</v>
      </c>
      <c r="C32" s="4" t="str">
        <f>"张浩"</f>
        <v>张浩</v>
      </c>
      <c r="D32" s="4" t="s">
        <v>15</v>
      </c>
    </row>
    <row r="33" spans="1:4">
      <c r="A33" s="1">
        <v>31</v>
      </c>
      <c r="B33" s="4" t="s">
        <v>5</v>
      </c>
      <c r="C33" s="4" t="str">
        <f>"李清蓉"</f>
        <v>李清蓉</v>
      </c>
      <c r="D33" s="4" t="s">
        <v>26</v>
      </c>
    </row>
    <row r="34" spans="1:4">
      <c r="A34" s="1">
        <v>32</v>
      </c>
      <c r="B34" s="4" t="s">
        <v>5</v>
      </c>
      <c r="C34" s="4" t="str">
        <f>"符景暧"</f>
        <v>符景暧</v>
      </c>
      <c r="D34" s="4" t="s">
        <v>7</v>
      </c>
    </row>
    <row r="35" spans="1:4">
      <c r="A35" s="1">
        <v>33</v>
      </c>
      <c r="B35" s="4" t="s">
        <v>5</v>
      </c>
      <c r="C35" s="4" t="str">
        <f>"张文佳"</f>
        <v>张文佳</v>
      </c>
      <c r="D35" s="4" t="s">
        <v>20</v>
      </c>
    </row>
    <row r="36" spans="1:4">
      <c r="A36" s="1">
        <v>34</v>
      </c>
      <c r="B36" s="4" t="s">
        <v>5</v>
      </c>
      <c r="C36" s="4" t="str">
        <f>"郑胜坤"</f>
        <v>郑胜坤</v>
      </c>
      <c r="D36" s="4" t="s">
        <v>12</v>
      </c>
    </row>
    <row r="37" spans="1:4">
      <c r="A37" s="1">
        <v>35</v>
      </c>
      <c r="B37" s="4" t="s">
        <v>5</v>
      </c>
      <c r="C37" s="4" t="str">
        <f>"陈蜜拉"</f>
        <v>陈蜜拉</v>
      </c>
      <c r="D37" s="4" t="s">
        <v>10</v>
      </c>
    </row>
    <row r="38" spans="1:4">
      <c r="A38" s="1">
        <v>36</v>
      </c>
      <c r="B38" s="4" t="s">
        <v>5</v>
      </c>
      <c r="C38" s="4" t="str">
        <f>"张秋爱"</f>
        <v>张秋爱</v>
      </c>
      <c r="D38" s="4" t="s">
        <v>25</v>
      </c>
    </row>
    <row r="39" spans="1:4">
      <c r="A39" s="1">
        <v>37</v>
      </c>
      <c r="B39" s="4" t="s">
        <v>5</v>
      </c>
      <c r="C39" s="4" t="str">
        <f>"洪琼芳"</f>
        <v>洪琼芳</v>
      </c>
      <c r="D39" s="4" t="s">
        <v>16</v>
      </c>
    </row>
    <row r="40" spans="1:4">
      <c r="A40" s="1">
        <v>38</v>
      </c>
      <c r="B40" s="4" t="s">
        <v>5</v>
      </c>
      <c r="C40" s="4" t="str">
        <f>"吴玉丹"</f>
        <v>吴玉丹</v>
      </c>
      <c r="D40" s="4" t="s">
        <v>20</v>
      </c>
    </row>
    <row r="41" spans="1:4">
      <c r="A41" s="1">
        <v>39</v>
      </c>
      <c r="B41" s="4" t="s">
        <v>5</v>
      </c>
      <c r="C41" s="4" t="str">
        <f>"陆发元"</f>
        <v>陆发元</v>
      </c>
      <c r="D41" s="4" t="s">
        <v>27</v>
      </c>
    </row>
    <row r="42" spans="1:4">
      <c r="A42" s="1">
        <v>40</v>
      </c>
      <c r="B42" s="4" t="s">
        <v>5</v>
      </c>
      <c r="C42" s="4" t="str">
        <f>"周莹莹"</f>
        <v>周莹莹</v>
      </c>
      <c r="D42" s="4" t="s">
        <v>28</v>
      </c>
    </row>
    <row r="43" spans="1:4">
      <c r="A43" s="1">
        <v>41</v>
      </c>
      <c r="B43" s="4" t="s">
        <v>5</v>
      </c>
      <c r="C43" s="4" t="str">
        <f>"李盈美"</f>
        <v>李盈美</v>
      </c>
      <c r="D43" s="4" t="s">
        <v>19</v>
      </c>
    </row>
    <row r="44" spans="1:4">
      <c r="A44" s="1">
        <v>42</v>
      </c>
      <c r="B44" s="4" t="s">
        <v>5</v>
      </c>
      <c r="C44" s="4" t="str">
        <f>"曾秀兰"</f>
        <v>曾秀兰</v>
      </c>
      <c r="D44" s="4" t="s">
        <v>28</v>
      </c>
    </row>
    <row r="45" spans="1:4">
      <c r="A45" s="1">
        <v>43</v>
      </c>
      <c r="B45" s="4" t="s">
        <v>5</v>
      </c>
      <c r="C45" s="4" t="str">
        <f>"陈怡媛"</f>
        <v>陈怡媛</v>
      </c>
      <c r="D45" s="4" t="s">
        <v>8</v>
      </c>
    </row>
    <row r="46" spans="1:4">
      <c r="A46" s="1">
        <v>44</v>
      </c>
      <c r="B46" s="4" t="s">
        <v>5</v>
      </c>
      <c r="C46" s="4" t="str">
        <f>"陈凤伶"</f>
        <v>陈凤伶</v>
      </c>
      <c r="D46" s="4" t="s">
        <v>10</v>
      </c>
    </row>
    <row r="47" spans="1:4">
      <c r="A47" s="1">
        <v>45</v>
      </c>
      <c r="B47" s="4" t="s">
        <v>5</v>
      </c>
      <c r="C47" s="4" t="str">
        <f>"吴秋艳"</f>
        <v>吴秋艳</v>
      </c>
      <c r="D47" s="4" t="s">
        <v>29</v>
      </c>
    </row>
    <row r="48" spans="1:4">
      <c r="A48" s="1">
        <v>46</v>
      </c>
      <c r="B48" s="4" t="s">
        <v>5</v>
      </c>
      <c r="C48" s="4" t="str">
        <f>"唐婆莲"</f>
        <v>唐婆莲</v>
      </c>
      <c r="D48" s="4" t="s">
        <v>20</v>
      </c>
    </row>
    <row r="49" spans="1:4">
      <c r="A49" s="1">
        <v>47</v>
      </c>
      <c r="B49" s="4" t="s">
        <v>5</v>
      </c>
      <c r="C49" s="4" t="str">
        <f>"杨淑婷"</f>
        <v>杨淑婷</v>
      </c>
      <c r="D49" s="4" t="s">
        <v>30</v>
      </c>
    </row>
    <row r="50" spans="1:4">
      <c r="A50" s="1">
        <v>48</v>
      </c>
      <c r="B50" s="4" t="s">
        <v>5</v>
      </c>
      <c r="C50" s="4" t="str">
        <f>"刘有道"</f>
        <v>刘有道</v>
      </c>
      <c r="D50" s="4" t="s">
        <v>31</v>
      </c>
    </row>
    <row r="51" spans="1:4">
      <c r="A51" s="1">
        <v>49</v>
      </c>
      <c r="B51" s="4" t="s">
        <v>5</v>
      </c>
      <c r="C51" s="4" t="str">
        <f>"蒲大玉"</f>
        <v>蒲大玉</v>
      </c>
      <c r="D51" s="4" t="s">
        <v>32</v>
      </c>
    </row>
    <row r="52" spans="1:4">
      <c r="A52" s="1">
        <v>50</v>
      </c>
      <c r="B52" s="4" t="s">
        <v>5</v>
      </c>
      <c r="C52" s="4" t="str">
        <f>"黄厚球"</f>
        <v>黄厚球</v>
      </c>
      <c r="D52" s="4" t="s">
        <v>33</v>
      </c>
    </row>
    <row r="53" spans="1:4">
      <c r="A53" s="1">
        <v>51</v>
      </c>
      <c r="B53" s="4" t="s">
        <v>5</v>
      </c>
      <c r="C53" s="4" t="str">
        <f>"程靖涵"</f>
        <v>程靖涵</v>
      </c>
      <c r="D53" s="4" t="s">
        <v>34</v>
      </c>
    </row>
    <row r="54" spans="1:4">
      <c r="A54" s="1">
        <v>52</v>
      </c>
      <c r="B54" s="4" t="s">
        <v>5</v>
      </c>
      <c r="C54" s="4" t="str">
        <f>"谭慧莹"</f>
        <v>谭慧莹</v>
      </c>
      <c r="D54" s="4" t="s">
        <v>8</v>
      </c>
    </row>
    <row r="55" spans="1:4">
      <c r="A55" s="1">
        <v>53</v>
      </c>
      <c r="B55" s="4" t="s">
        <v>5</v>
      </c>
      <c r="C55" s="4" t="str">
        <f>"黎玉红"</f>
        <v>黎玉红</v>
      </c>
      <c r="D55" s="4" t="s">
        <v>35</v>
      </c>
    </row>
    <row r="56" spans="1:4">
      <c r="A56" s="1">
        <v>54</v>
      </c>
      <c r="B56" s="4" t="s">
        <v>5</v>
      </c>
      <c r="C56" s="4" t="str">
        <f>"李杰英"</f>
        <v>李杰英</v>
      </c>
      <c r="D56" s="4" t="s">
        <v>36</v>
      </c>
    </row>
    <row r="57" spans="1:4">
      <c r="A57" s="1">
        <v>55</v>
      </c>
      <c r="B57" s="4" t="s">
        <v>5</v>
      </c>
      <c r="C57" s="4" t="str">
        <f>"梁梦琪"</f>
        <v>梁梦琪</v>
      </c>
      <c r="D57" s="4" t="s">
        <v>22</v>
      </c>
    </row>
    <row r="58" spans="1:4">
      <c r="A58" s="1">
        <v>56</v>
      </c>
      <c r="B58" s="4" t="s">
        <v>5</v>
      </c>
      <c r="C58" s="4" t="str">
        <f>"王群"</f>
        <v>王群</v>
      </c>
      <c r="D58" s="4" t="s">
        <v>37</v>
      </c>
    </row>
    <row r="59" spans="1:4">
      <c r="A59" s="1">
        <v>57</v>
      </c>
      <c r="B59" s="4" t="s">
        <v>5</v>
      </c>
      <c r="C59" s="4" t="str">
        <f>"谢丽妃"</f>
        <v>谢丽妃</v>
      </c>
      <c r="D59" s="4" t="s">
        <v>10</v>
      </c>
    </row>
    <row r="60" spans="1:4">
      <c r="A60" s="1">
        <v>58</v>
      </c>
      <c r="B60" s="4" t="s">
        <v>5</v>
      </c>
      <c r="C60" s="4" t="str">
        <f>"陈菊"</f>
        <v>陈菊</v>
      </c>
      <c r="D60" s="4" t="s">
        <v>38</v>
      </c>
    </row>
    <row r="61" spans="1:4">
      <c r="A61" s="1">
        <v>59</v>
      </c>
      <c r="B61" s="4" t="s">
        <v>5</v>
      </c>
      <c r="C61" s="4" t="str">
        <f>"羊鸾喜"</f>
        <v>羊鸾喜</v>
      </c>
      <c r="D61" s="4" t="s">
        <v>13</v>
      </c>
    </row>
    <row r="62" spans="1:4">
      <c r="A62" s="1">
        <v>60</v>
      </c>
      <c r="B62" s="4" t="s">
        <v>5</v>
      </c>
      <c r="C62" s="4" t="str">
        <f>"周红秀"</f>
        <v>周红秀</v>
      </c>
      <c r="D62" s="4" t="s">
        <v>19</v>
      </c>
    </row>
    <row r="63" spans="1:4">
      <c r="A63" s="1">
        <v>61</v>
      </c>
      <c r="B63" s="4" t="s">
        <v>5</v>
      </c>
      <c r="C63" s="4" t="str">
        <f>"岑厚全"</f>
        <v>岑厚全</v>
      </c>
      <c r="D63" s="4" t="s">
        <v>14</v>
      </c>
    </row>
    <row r="64" spans="1:4">
      <c r="A64" s="1">
        <v>62</v>
      </c>
      <c r="B64" s="4" t="s">
        <v>5</v>
      </c>
      <c r="C64" s="4" t="str">
        <f>"李妹美"</f>
        <v>李妹美</v>
      </c>
      <c r="D64" s="4" t="s">
        <v>9</v>
      </c>
    </row>
    <row r="65" spans="1:4">
      <c r="A65" s="1">
        <v>63</v>
      </c>
      <c r="B65" s="4" t="s">
        <v>5</v>
      </c>
      <c r="C65" s="4" t="str">
        <f>"邓川"</f>
        <v>邓川</v>
      </c>
      <c r="D65" s="4" t="s">
        <v>33</v>
      </c>
    </row>
    <row r="66" spans="1:4">
      <c r="A66" s="1">
        <v>64</v>
      </c>
      <c r="B66" s="4" t="s">
        <v>5</v>
      </c>
      <c r="C66" s="4" t="str">
        <f>"羊明文"</f>
        <v>羊明文</v>
      </c>
      <c r="D66" s="4" t="s">
        <v>33</v>
      </c>
    </row>
    <row r="67" spans="1:4">
      <c r="A67" s="1">
        <v>65</v>
      </c>
      <c r="B67" s="4" t="s">
        <v>5</v>
      </c>
      <c r="C67" s="4" t="str">
        <f>"张月嫦"</f>
        <v>张月嫦</v>
      </c>
      <c r="D67" s="4" t="s">
        <v>8</v>
      </c>
    </row>
    <row r="68" spans="1:4">
      <c r="A68" s="1">
        <v>66</v>
      </c>
      <c r="B68" s="4" t="s">
        <v>5</v>
      </c>
      <c r="C68" s="4" t="str">
        <f>"袁秋琳"</f>
        <v>袁秋琳</v>
      </c>
      <c r="D68" s="4" t="s">
        <v>12</v>
      </c>
    </row>
    <row r="69" spans="1:4">
      <c r="A69" s="1">
        <v>67</v>
      </c>
      <c r="B69" s="4" t="s">
        <v>5</v>
      </c>
      <c r="C69" s="4" t="str">
        <f>"郭高妹"</f>
        <v>郭高妹</v>
      </c>
      <c r="D69" s="4" t="s">
        <v>29</v>
      </c>
    </row>
    <row r="70" spans="1:4">
      <c r="A70" s="1">
        <v>68</v>
      </c>
      <c r="B70" s="4" t="s">
        <v>5</v>
      </c>
      <c r="C70" s="4" t="str">
        <f>"陈婷婷"</f>
        <v>陈婷婷</v>
      </c>
      <c r="D70" s="4" t="s">
        <v>28</v>
      </c>
    </row>
    <row r="71" spans="1:4">
      <c r="A71" s="1">
        <v>69</v>
      </c>
      <c r="B71" s="4" t="s">
        <v>5</v>
      </c>
      <c r="C71" s="4" t="str">
        <f>"吴胜"</f>
        <v>吴胜</v>
      </c>
      <c r="D71" s="4" t="s">
        <v>39</v>
      </c>
    </row>
    <row r="72" spans="1:4">
      <c r="A72" s="1">
        <v>70</v>
      </c>
      <c r="B72" s="4" t="s">
        <v>5</v>
      </c>
      <c r="C72" s="4" t="str">
        <f>"羊丽红"</f>
        <v>羊丽红</v>
      </c>
      <c r="D72" s="4" t="s">
        <v>6</v>
      </c>
    </row>
    <row r="73" spans="1:4">
      <c r="A73" s="1">
        <v>71</v>
      </c>
      <c r="B73" s="4" t="s">
        <v>5</v>
      </c>
      <c r="C73" s="4" t="str">
        <f>"邓顺捷"</f>
        <v>邓顺捷</v>
      </c>
      <c r="D73" s="4" t="s">
        <v>28</v>
      </c>
    </row>
    <row r="74" spans="1:4">
      <c r="A74" s="1">
        <v>72</v>
      </c>
      <c r="B74" s="4" t="s">
        <v>5</v>
      </c>
      <c r="C74" s="4" t="str">
        <f>"蔡慧玲"</f>
        <v>蔡慧玲</v>
      </c>
      <c r="D74" s="4" t="s">
        <v>8</v>
      </c>
    </row>
    <row r="75" spans="1:4">
      <c r="A75" s="1">
        <v>73</v>
      </c>
      <c r="B75" s="4" t="s">
        <v>5</v>
      </c>
      <c r="C75" s="4" t="str">
        <f>"吴汉翠"</f>
        <v>吴汉翠</v>
      </c>
      <c r="D75" s="4" t="s">
        <v>8</v>
      </c>
    </row>
    <row r="76" spans="1:4">
      <c r="A76" s="1">
        <v>74</v>
      </c>
      <c r="B76" s="4" t="s">
        <v>5</v>
      </c>
      <c r="C76" s="4" t="str">
        <f>"吴联嫔"</f>
        <v>吴联嫔</v>
      </c>
      <c r="D76" s="4" t="s">
        <v>20</v>
      </c>
    </row>
    <row r="77" spans="1:4">
      <c r="A77" s="1">
        <v>75</v>
      </c>
      <c r="B77" s="4" t="s">
        <v>5</v>
      </c>
      <c r="C77" s="4" t="str">
        <f>"陈玲"</f>
        <v>陈玲</v>
      </c>
      <c r="D77" s="4" t="s">
        <v>29</v>
      </c>
    </row>
    <row r="78" spans="1:4">
      <c r="A78" s="1">
        <v>76</v>
      </c>
      <c r="B78" s="4" t="s">
        <v>5</v>
      </c>
      <c r="C78" s="4" t="str">
        <f>"蔡乃雅"</f>
        <v>蔡乃雅</v>
      </c>
      <c r="D78" s="4" t="s">
        <v>40</v>
      </c>
    </row>
    <row r="79" spans="1:4">
      <c r="A79" s="1">
        <v>77</v>
      </c>
      <c r="B79" s="4" t="s">
        <v>5</v>
      </c>
      <c r="C79" s="4" t="str">
        <f>"孙博莎"</f>
        <v>孙博莎</v>
      </c>
      <c r="D79" s="4" t="s">
        <v>29</v>
      </c>
    </row>
    <row r="80" spans="1:4">
      <c r="A80" s="1">
        <v>78</v>
      </c>
      <c r="B80" s="4" t="s">
        <v>5</v>
      </c>
      <c r="C80" s="4" t="str">
        <f>"瞿雨欣"</f>
        <v>瞿雨欣</v>
      </c>
      <c r="D80" s="4" t="s">
        <v>41</v>
      </c>
    </row>
    <row r="81" spans="1:4">
      <c r="A81" s="1">
        <v>79</v>
      </c>
      <c r="B81" s="4" t="s">
        <v>5</v>
      </c>
      <c r="C81" s="4" t="str">
        <f>"陈丽洁"</f>
        <v>陈丽洁</v>
      </c>
      <c r="D81" s="4" t="s">
        <v>21</v>
      </c>
    </row>
    <row r="82" spans="1:4">
      <c r="A82" s="1">
        <v>80</v>
      </c>
      <c r="B82" s="4" t="s">
        <v>5</v>
      </c>
      <c r="C82" s="4" t="str">
        <f>"张大宽"</f>
        <v>张大宽</v>
      </c>
      <c r="D82" s="4" t="s">
        <v>42</v>
      </c>
    </row>
    <row r="83" spans="1:4">
      <c r="A83" s="1">
        <v>81</v>
      </c>
      <c r="B83" s="4" t="s">
        <v>5</v>
      </c>
      <c r="C83" s="4" t="str">
        <f>"谢琼慧"</f>
        <v>谢琼慧</v>
      </c>
      <c r="D83" s="4" t="s">
        <v>30</v>
      </c>
    </row>
    <row r="84" spans="1:4">
      <c r="A84" s="1">
        <v>82</v>
      </c>
      <c r="B84" s="4" t="s">
        <v>5</v>
      </c>
      <c r="C84" s="4" t="str">
        <f>"陈巧玲"</f>
        <v>陈巧玲</v>
      </c>
      <c r="D84" s="4" t="s">
        <v>10</v>
      </c>
    </row>
    <row r="85" spans="1:4">
      <c r="A85" s="1">
        <v>83</v>
      </c>
      <c r="B85" s="4" t="s">
        <v>5</v>
      </c>
      <c r="C85" s="4" t="str">
        <f>"张宝叶"</f>
        <v>张宝叶</v>
      </c>
      <c r="D85" s="4" t="s">
        <v>43</v>
      </c>
    </row>
    <row r="86" spans="1:4">
      <c r="A86" s="1">
        <v>84</v>
      </c>
      <c r="B86" s="4" t="s">
        <v>5</v>
      </c>
      <c r="C86" s="4" t="str">
        <f>"王定涛"</f>
        <v>王定涛</v>
      </c>
      <c r="D86" s="4" t="s">
        <v>44</v>
      </c>
    </row>
    <row r="87" spans="1:4">
      <c r="A87" s="1">
        <v>85</v>
      </c>
      <c r="B87" s="4" t="s">
        <v>5</v>
      </c>
      <c r="C87" s="4" t="str">
        <f>"李海丽"</f>
        <v>李海丽</v>
      </c>
      <c r="D87" s="4" t="s">
        <v>45</v>
      </c>
    </row>
    <row r="88" spans="1:4">
      <c r="A88" s="1">
        <v>86</v>
      </c>
      <c r="B88" s="4" t="s">
        <v>5</v>
      </c>
      <c r="C88" s="4" t="str">
        <f>"符悦莹"</f>
        <v>符悦莹</v>
      </c>
      <c r="D88" s="4" t="s">
        <v>12</v>
      </c>
    </row>
    <row r="89" spans="1:4">
      <c r="A89" s="1">
        <v>87</v>
      </c>
      <c r="B89" s="4" t="s">
        <v>5</v>
      </c>
      <c r="C89" s="4" t="str">
        <f>"黎日研"</f>
        <v>黎日研</v>
      </c>
      <c r="D89" s="4" t="s">
        <v>9</v>
      </c>
    </row>
    <row r="90" spans="1:4">
      <c r="A90" s="1">
        <v>88</v>
      </c>
      <c r="B90" s="4" t="s">
        <v>5</v>
      </c>
      <c r="C90" s="4" t="str">
        <f>"林允平"</f>
        <v>林允平</v>
      </c>
      <c r="D90" s="4" t="s">
        <v>7</v>
      </c>
    </row>
    <row r="91" spans="1:4">
      <c r="A91" s="1">
        <v>89</v>
      </c>
      <c r="B91" s="4" t="s">
        <v>5</v>
      </c>
      <c r="C91" s="4" t="str">
        <f>"邓文凤"</f>
        <v>邓文凤</v>
      </c>
      <c r="D91" s="4" t="s">
        <v>7</v>
      </c>
    </row>
    <row r="92" spans="1:4">
      <c r="A92" s="1">
        <v>90</v>
      </c>
      <c r="B92" s="4" t="s">
        <v>5</v>
      </c>
      <c r="C92" s="4" t="str">
        <f>"欧秀焕"</f>
        <v>欧秀焕</v>
      </c>
      <c r="D92" s="4" t="s">
        <v>24</v>
      </c>
    </row>
    <row r="93" spans="1:4">
      <c r="A93" s="1">
        <v>91</v>
      </c>
      <c r="B93" s="4" t="s">
        <v>5</v>
      </c>
      <c r="C93" s="4" t="str">
        <f>"吴静娜"</f>
        <v>吴静娜</v>
      </c>
      <c r="D93" s="4" t="s">
        <v>16</v>
      </c>
    </row>
    <row r="94" spans="1:4">
      <c r="A94" s="1">
        <v>92</v>
      </c>
      <c r="B94" s="4" t="s">
        <v>5</v>
      </c>
      <c r="C94" s="4" t="str">
        <f>"钟洁妹"</f>
        <v>钟洁妹</v>
      </c>
      <c r="D94" s="4" t="s">
        <v>7</v>
      </c>
    </row>
    <row r="95" spans="1:4">
      <c r="A95" s="1">
        <v>93</v>
      </c>
      <c r="B95" s="4" t="s">
        <v>5</v>
      </c>
      <c r="C95" s="4" t="str">
        <f>"蔡彬彬"</f>
        <v>蔡彬彬</v>
      </c>
      <c r="D95" s="4" t="s">
        <v>10</v>
      </c>
    </row>
    <row r="96" spans="1:4">
      <c r="A96" s="1">
        <v>94</v>
      </c>
      <c r="B96" s="4" t="s">
        <v>5</v>
      </c>
      <c r="C96" s="4" t="str">
        <f>"张彩菊"</f>
        <v>张彩菊</v>
      </c>
      <c r="D96" s="4" t="s">
        <v>12</v>
      </c>
    </row>
    <row r="97" spans="1:4">
      <c r="A97" s="1">
        <v>95</v>
      </c>
      <c r="B97" s="4" t="s">
        <v>5</v>
      </c>
      <c r="C97" s="4" t="str">
        <f>"符健玲"</f>
        <v>符健玲</v>
      </c>
      <c r="D97" s="4" t="s">
        <v>13</v>
      </c>
    </row>
    <row r="98" spans="1:4">
      <c r="A98" s="1">
        <v>96</v>
      </c>
      <c r="B98" s="4" t="s">
        <v>5</v>
      </c>
      <c r="C98" s="4" t="str">
        <f>"符连妹"</f>
        <v>符连妹</v>
      </c>
      <c r="D98" s="4" t="s">
        <v>7</v>
      </c>
    </row>
    <row r="99" spans="1:4">
      <c r="A99" s="1">
        <v>97</v>
      </c>
      <c r="B99" s="4" t="s">
        <v>5</v>
      </c>
      <c r="C99" s="4" t="str">
        <f>"陈鑫鑫"</f>
        <v>陈鑫鑫</v>
      </c>
      <c r="D99" s="4" t="s">
        <v>13</v>
      </c>
    </row>
    <row r="100" spans="1:4">
      <c r="A100" s="1">
        <v>98</v>
      </c>
      <c r="B100" s="4" t="s">
        <v>5</v>
      </c>
      <c r="C100" s="4" t="str">
        <f>"邢晓颖"</f>
        <v>邢晓颖</v>
      </c>
      <c r="D100" s="4" t="s">
        <v>46</v>
      </c>
    </row>
    <row r="101" spans="1:4">
      <c r="A101" s="1">
        <v>99</v>
      </c>
      <c r="B101" s="4" t="s">
        <v>5</v>
      </c>
      <c r="C101" s="4" t="str">
        <f>"李月伶"</f>
        <v>李月伶</v>
      </c>
      <c r="D101" s="4" t="s">
        <v>12</v>
      </c>
    </row>
    <row r="102" spans="1:4">
      <c r="A102" s="1">
        <v>100</v>
      </c>
      <c r="B102" s="4" t="s">
        <v>5</v>
      </c>
      <c r="C102" s="4" t="str">
        <f>"吴秀莲"</f>
        <v>吴秀莲</v>
      </c>
      <c r="D102" s="4" t="s">
        <v>20</v>
      </c>
    </row>
    <row r="103" spans="1:4">
      <c r="A103" s="1">
        <v>101</v>
      </c>
      <c r="B103" s="4" t="s">
        <v>5</v>
      </c>
      <c r="C103" s="4" t="str">
        <f>"赵运合"</f>
        <v>赵运合</v>
      </c>
      <c r="D103" s="4" t="s">
        <v>28</v>
      </c>
    </row>
    <row r="104" spans="1:4">
      <c r="A104" s="1">
        <v>102</v>
      </c>
      <c r="B104" s="4" t="s">
        <v>5</v>
      </c>
      <c r="C104" s="4" t="str">
        <f>"曾娟彩"</f>
        <v>曾娟彩</v>
      </c>
      <c r="D104" s="4" t="s">
        <v>47</v>
      </c>
    </row>
    <row r="105" spans="1:4">
      <c r="A105" s="1">
        <v>103</v>
      </c>
      <c r="B105" s="4" t="s">
        <v>5</v>
      </c>
      <c r="C105" s="4" t="str">
        <f>"林依帆"</f>
        <v>林依帆</v>
      </c>
      <c r="D105" s="4" t="s">
        <v>48</v>
      </c>
    </row>
    <row r="106" spans="1:4">
      <c r="A106" s="1">
        <v>104</v>
      </c>
      <c r="B106" s="4" t="s">
        <v>5</v>
      </c>
      <c r="C106" s="4" t="str">
        <f>"吴丹青"</f>
        <v>吴丹青</v>
      </c>
      <c r="D106" s="4" t="s">
        <v>25</v>
      </c>
    </row>
    <row r="107" spans="1:4">
      <c r="A107" s="1">
        <v>105</v>
      </c>
      <c r="B107" s="4" t="s">
        <v>5</v>
      </c>
      <c r="C107" s="4" t="str">
        <f>"郑花"</f>
        <v>郑花</v>
      </c>
      <c r="D107" s="4" t="s">
        <v>8</v>
      </c>
    </row>
    <row r="108" spans="1:4">
      <c r="A108" s="1">
        <v>106</v>
      </c>
      <c r="B108" s="4" t="s">
        <v>5</v>
      </c>
      <c r="C108" s="4" t="str">
        <f>"陈亚桃"</f>
        <v>陈亚桃</v>
      </c>
      <c r="D108" s="4" t="s">
        <v>28</v>
      </c>
    </row>
    <row r="109" spans="1:4">
      <c r="A109" s="1">
        <v>107</v>
      </c>
      <c r="B109" s="4" t="s">
        <v>5</v>
      </c>
      <c r="C109" s="4" t="str">
        <f>"朱允萱"</f>
        <v>朱允萱</v>
      </c>
      <c r="D109" s="4" t="s">
        <v>7</v>
      </c>
    </row>
    <row r="110" spans="1:4">
      <c r="A110" s="1">
        <v>108</v>
      </c>
      <c r="B110" s="4" t="s">
        <v>5</v>
      </c>
      <c r="C110" s="4" t="str">
        <f>"张木英"</f>
        <v>张木英</v>
      </c>
      <c r="D110" s="4" t="s">
        <v>6</v>
      </c>
    </row>
    <row r="111" spans="1:4">
      <c r="A111" s="1">
        <v>109</v>
      </c>
      <c r="B111" s="4" t="s">
        <v>5</v>
      </c>
      <c r="C111" s="4" t="str">
        <f>"羊彩娟"</f>
        <v>羊彩娟</v>
      </c>
      <c r="D111" s="4" t="s">
        <v>12</v>
      </c>
    </row>
    <row r="112" spans="1:4">
      <c r="A112" s="1">
        <v>110</v>
      </c>
      <c r="B112" s="4" t="s">
        <v>5</v>
      </c>
      <c r="C112" s="4" t="str">
        <f>"吴美风"</f>
        <v>吴美风</v>
      </c>
      <c r="D112" s="4" t="s">
        <v>16</v>
      </c>
    </row>
    <row r="113" spans="1:4">
      <c r="A113" s="1">
        <v>111</v>
      </c>
      <c r="B113" s="4" t="s">
        <v>5</v>
      </c>
      <c r="C113" s="4" t="str">
        <f>"余丽媛"</f>
        <v>余丽媛</v>
      </c>
      <c r="D113" s="4" t="s">
        <v>49</v>
      </c>
    </row>
    <row r="114" spans="1:4">
      <c r="A114" s="1">
        <v>112</v>
      </c>
      <c r="B114" s="4" t="s">
        <v>5</v>
      </c>
      <c r="C114" s="4" t="str">
        <f>"吴丽珍"</f>
        <v>吴丽珍</v>
      </c>
      <c r="D114" s="4" t="s">
        <v>9</v>
      </c>
    </row>
    <row r="115" spans="1:4">
      <c r="A115" s="1">
        <v>113</v>
      </c>
      <c r="B115" s="4" t="s">
        <v>5</v>
      </c>
      <c r="C115" s="4" t="str">
        <f>"李芬"</f>
        <v>李芬</v>
      </c>
      <c r="D115" s="4" t="s">
        <v>19</v>
      </c>
    </row>
    <row r="116" spans="1:4">
      <c r="A116" s="1">
        <v>114</v>
      </c>
      <c r="B116" s="4" t="s">
        <v>5</v>
      </c>
      <c r="C116" s="4" t="str">
        <f>"洪妍妍"</f>
        <v>洪妍妍</v>
      </c>
      <c r="D116" s="4" t="s">
        <v>50</v>
      </c>
    </row>
    <row r="117" spans="1:4">
      <c r="A117" s="1">
        <v>115</v>
      </c>
      <c r="B117" s="4" t="s">
        <v>5</v>
      </c>
      <c r="C117" s="4" t="str">
        <f>"楼如伟"</f>
        <v>楼如伟</v>
      </c>
      <c r="D117" s="4" t="s">
        <v>51</v>
      </c>
    </row>
    <row r="118" spans="1:4">
      <c r="A118" s="1">
        <v>116</v>
      </c>
      <c r="B118" s="4" t="s">
        <v>5</v>
      </c>
      <c r="C118" s="4" t="str">
        <f>"杨紫怡"</f>
        <v>杨紫怡</v>
      </c>
      <c r="D118" s="4" t="s">
        <v>25</v>
      </c>
    </row>
    <row r="119" spans="1:4">
      <c r="A119" s="1">
        <v>117</v>
      </c>
      <c r="B119" s="4" t="s">
        <v>5</v>
      </c>
      <c r="C119" s="4" t="str">
        <f>"符江美"</f>
        <v>符江美</v>
      </c>
      <c r="D119" s="4" t="s">
        <v>16</v>
      </c>
    </row>
    <row r="120" spans="1:4">
      <c r="A120" s="1">
        <v>118</v>
      </c>
      <c r="B120" s="4" t="s">
        <v>5</v>
      </c>
      <c r="C120" s="4" t="str">
        <f>"陈炜虹"</f>
        <v>陈炜虹</v>
      </c>
      <c r="D120" s="4" t="s">
        <v>30</v>
      </c>
    </row>
    <row r="121" spans="1:4">
      <c r="A121" s="1">
        <v>119</v>
      </c>
      <c r="B121" s="4" t="s">
        <v>5</v>
      </c>
      <c r="C121" s="4" t="str">
        <f>"袁美凤"</f>
        <v>袁美凤</v>
      </c>
      <c r="D121" s="4" t="s">
        <v>25</v>
      </c>
    </row>
    <row r="122" spans="1:4">
      <c r="A122" s="1">
        <v>120</v>
      </c>
      <c r="B122" s="4" t="s">
        <v>5</v>
      </c>
      <c r="C122" s="4" t="str">
        <f>"陈妹桃"</f>
        <v>陈妹桃</v>
      </c>
      <c r="D122" s="4" t="s">
        <v>10</v>
      </c>
    </row>
    <row r="123" spans="1:4">
      <c r="A123" s="1">
        <v>121</v>
      </c>
      <c r="B123" s="4" t="s">
        <v>5</v>
      </c>
      <c r="C123" s="4" t="str">
        <f>"羊壮忠"</f>
        <v>羊壮忠</v>
      </c>
      <c r="D123" s="4" t="s">
        <v>52</v>
      </c>
    </row>
    <row r="124" spans="1:4">
      <c r="A124" s="1">
        <v>122</v>
      </c>
      <c r="B124" s="4" t="s">
        <v>5</v>
      </c>
      <c r="C124" s="4" t="str">
        <f>"符欣慧"</f>
        <v>符欣慧</v>
      </c>
      <c r="D124" s="4" t="s">
        <v>13</v>
      </c>
    </row>
    <row r="125" spans="1:4">
      <c r="A125" s="1">
        <v>123</v>
      </c>
      <c r="B125" s="4" t="s">
        <v>5</v>
      </c>
      <c r="C125" s="4" t="str">
        <f>"谢河宝"</f>
        <v>谢河宝</v>
      </c>
      <c r="D125" s="4" t="s">
        <v>29</v>
      </c>
    </row>
    <row r="126" spans="1:4">
      <c r="A126" s="1">
        <v>124</v>
      </c>
      <c r="B126" s="4" t="s">
        <v>5</v>
      </c>
      <c r="C126" s="4" t="str">
        <f>"吴有萃"</f>
        <v>吴有萃</v>
      </c>
      <c r="D126" s="4" t="s">
        <v>9</v>
      </c>
    </row>
    <row r="127" spans="1:4">
      <c r="A127" s="1">
        <v>125</v>
      </c>
      <c r="B127" s="4" t="s">
        <v>5</v>
      </c>
      <c r="C127" s="4" t="str">
        <f>"符士亮"</f>
        <v>符士亮</v>
      </c>
      <c r="D127" s="4" t="s">
        <v>44</v>
      </c>
    </row>
    <row r="128" spans="1:4">
      <c r="A128" s="1">
        <v>126</v>
      </c>
      <c r="B128" s="4" t="s">
        <v>5</v>
      </c>
      <c r="C128" s="4" t="str">
        <f>"陈小琴"</f>
        <v>陈小琴</v>
      </c>
      <c r="D128" s="4" t="s">
        <v>38</v>
      </c>
    </row>
    <row r="129" spans="1:4">
      <c r="A129" s="1">
        <v>127</v>
      </c>
      <c r="B129" s="4" t="s">
        <v>5</v>
      </c>
      <c r="C129" s="4" t="str">
        <f>"秦延"</f>
        <v>秦延</v>
      </c>
      <c r="D129" s="4" t="s">
        <v>19</v>
      </c>
    </row>
    <row r="130" spans="1:4">
      <c r="A130" s="1">
        <v>128</v>
      </c>
      <c r="B130" s="4" t="s">
        <v>5</v>
      </c>
      <c r="C130" s="4" t="str">
        <f>"羊晓芬"</f>
        <v>羊晓芬</v>
      </c>
      <c r="D130" s="4" t="s">
        <v>10</v>
      </c>
    </row>
    <row r="131" spans="1:4">
      <c r="A131" s="1">
        <v>129</v>
      </c>
      <c r="B131" s="4" t="s">
        <v>5</v>
      </c>
      <c r="C131" s="4" t="str">
        <f>"郭学珠"</f>
        <v>郭学珠</v>
      </c>
      <c r="D131" s="4" t="s">
        <v>8</v>
      </c>
    </row>
    <row r="132" spans="1:4">
      <c r="A132" s="1">
        <v>130</v>
      </c>
      <c r="B132" s="4" t="s">
        <v>5</v>
      </c>
      <c r="C132" s="4" t="str">
        <f>"王盛茹"</f>
        <v>王盛茹</v>
      </c>
      <c r="D132" s="4" t="s">
        <v>7</v>
      </c>
    </row>
    <row r="133" spans="1:4">
      <c r="A133" s="1">
        <v>131</v>
      </c>
      <c r="B133" s="4" t="s">
        <v>5</v>
      </c>
      <c r="C133" s="4" t="str">
        <f>"吉晶晶"</f>
        <v>吉晶晶</v>
      </c>
      <c r="D133" s="4" t="s">
        <v>53</v>
      </c>
    </row>
    <row r="134" spans="1:4">
      <c r="A134" s="1">
        <v>132</v>
      </c>
      <c r="B134" s="4" t="s">
        <v>5</v>
      </c>
      <c r="C134" s="4" t="str">
        <f>"王千禧"</f>
        <v>王千禧</v>
      </c>
      <c r="D134" s="4" t="s">
        <v>7</v>
      </c>
    </row>
    <row r="135" spans="1:4">
      <c r="A135" s="1">
        <v>133</v>
      </c>
      <c r="B135" s="4" t="s">
        <v>5</v>
      </c>
      <c r="C135" s="4" t="str">
        <f>"钟东秦"</f>
        <v>钟东秦</v>
      </c>
      <c r="D135" s="4" t="s">
        <v>7</v>
      </c>
    </row>
    <row r="136" spans="1:4">
      <c r="A136" s="1">
        <v>134</v>
      </c>
      <c r="B136" s="4" t="s">
        <v>5</v>
      </c>
      <c r="C136" s="4" t="str">
        <f>"吴兰娴"</f>
        <v>吴兰娴</v>
      </c>
      <c r="D136" s="4" t="s">
        <v>54</v>
      </c>
    </row>
    <row r="137" spans="1:4">
      <c r="A137" s="1">
        <v>135</v>
      </c>
      <c r="B137" s="4" t="s">
        <v>5</v>
      </c>
      <c r="C137" s="4" t="str">
        <f>"唐启静"</f>
        <v>唐启静</v>
      </c>
      <c r="D137" s="4" t="s">
        <v>28</v>
      </c>
    </row>
    <row r="138" spans="1:4">
      <c r="A138" s="1">
        <v>136</v>
      </c>
      <c r="B138" s="4" t="s">
        <v>5</v>
      </c>
      <c r="C138" s="4" t="str">
        <f>"陈帼玻"</f>
        <v>陈帼玻</v>
      </c>
      <c r="D138" s="4" t="s">
        <v>30</v>
      </c>
    </row>
    <row r="139" spans="1:4">
      <c r="A139" s="1">
        <v>137</v>
      </c>
      <c r="B139" s="4" t="s">
        <v>5</v>
      </c>
      <c r="C139" s="4" t="str">
        <f>"苏应艳"</f>
        <v>苏应艳</v>
      </c>
      <c r="D139" s="4" t="s">
        <v>8</v>
      </c>
    </row>
    <row r="140" spans="1:4">
      <c r="A140" s="1">
        <v>138</v>
      </c>
      <c r="B140" s="4" t="s">
        <v>5</v>
      </c>
      <c r="C140" s="4" t="str">
        <f>"陈帼燕"</f>
        <v>陈帼燕</v>
      </c>
      <c r="D140" s="4" t="s">
        <v>37</v>
      </c>
    </row>
    <row r="141" spans="1:4">
      <c r="A141" s="1">
        <v>139</v>
      </c>
      <c r="B141" s="4" t="s">
        <v>5</v>
      </c>
      <c r="C141" s="4" t="str">
        <f>"陈琼爱"</f>
        <v>陈琼爱</v>
      </c>
      <c r="D141" s="4" t="s">
        <v>35</v>
      </c>
    </row>
    <row r="142" spans="1:4">
      <c r="A142" s="1">
        <v>140</v>
      </c>
      <c r="B142" s="4" t="s">
        <v>5</v>
      </c>
      <c r="C142" s="4" t="str">
        <f>"羊金丹"</f>
        <v>羊金丹</v>
      </c>
      <c r="D142" s="4" t="s">
        <v>25</v>
      </c>
    </row>
    <row r="143" spans="1:4">
      <c r="A143" s="1">
        <v>141</v>
      </c>
      <c r="B143" s="4" t="s">
        <v>5</v>
      </c>
      <c r="C143" s="4" t="str">
        <f>"彭瑶"</f>
        <v>彭瑶</v>
      </c>
      <c r="D143" s="4" t="s">
        <v>55</v>
      </c>
    </row>
    <row r="144" spans="1:4">
      <c r="A144" s="1">
        <v>142</v>
      </c>
      <c r="B144" s="4" t="s">
        <v>5</v>
      </c>
      <c r="C144" s="4" t="str">
        <f>"王媛媛"</f>
        <v>王媛媛</v>
      </c>
      <c r="D144" s="4" t="s">
        <v>19</v>
      </c>
    </row>
    <row r="145" spans="1:4">
      <c r="A145" s="1">
        <v>143</v>
      </c>
      <c r="B145" s="4" t="s">
        <v>5</v>
      </c>
      <c r="C145" s="4" t="str">
        <f>"韩博妍"</f>
        <v>韩博妍</v>
      </c>
      <c r="D145" s="4" t="s">
        <v>13</v>
      </c>
    </row>
    <row r="146" spans="1:4">
      <c r="A146" s="1">
        <v>144</v>
      </c>
      <c r="B146" s="4" t="s">
        <v>5</v>
      </c>
      <c r="C146" s="4" t="str">
        <f>"陈桂凤"</f>
        <v>陈桂凤</v>
      </c>
      <c r="D146" s="4" t="s">
        <v>16</v>
      </c>
    </row>
    <row r="147" spans="1:4">
      <c r="A147" s="1">
        <v>145</v>
      </c>
      <c r="B147" s="4" t="s">
        <v>5</v>
      </c>
      <c r="C147" s="4" t="str">
        <f>"李娥"</f>
        <v>李娥</v>
      </c>
      <c r="D147" s="4" t="s">
        <v>19</v>
      </c>
    </row>
    <row r="148" spans="1:4">
      <c r="A148" s="1">
        <v>146</v>
      </c>
      <c r="B148" s="4" t="s">
        <v>5</v>
      </c>
      <c r="C148" s="4" t="str">
        <f>"陈茜茜"</f>
        <v>陈茜茜</v>
      </c>
      <c r="D148" s="4" t="s">
        <v>56</v>
      </c>
    </row>
    <row r="149" spans="1:4">
      <c r="A149" s="1">
        <v>147</v>
      </c>
      <c r="B149" s="4" t="s">
        <v>5</v>
      </c>
      <c r="C149" s="4" t="str">
        <f>"郭雪丽"</f>
        <v>郭雪丽</v>
      </c>
      <c r="D149" s="4" t="s">
        <v>28</v>
      </c>
    </row>
    <row r="150" spans="1:4">
      <c r="A150" s="1">
        <v>148</v>
      </c>
      <c r="B150" s="4" t="s">
        <v>5</v>
      </c>
      <c r="C150" s="4" t="str">
        <f>"黎桂花"</f>
        <v>黎桂花</v>
      </c>
      <c r="D150" s="4" t="s">
        <v>16</v>
      </c>
    </row>
    <row r="151" spans="1:4">
      <c r="A151" s="1">
        <v>149</v>
      </c>
      <c r="B151" s="4" t="s">
        <v>5</v>
      </c>
      <c r="C151" s="4" t="str">
        <f>"陈巧慧"</f>
        <v>陈巧慧</v>
      </c>
      <c r="D151" s="4" t="s">
        <v>9</v>
      </c>
    </row>
    <row r="152" spans="1:4">
      <c r="A152" s="1">
        <v>150</v>
      </c>
      <c r="B152" s="4" t="s">
        <v>5</v>
      </c>
      <c r="C152" s="4" t="str">
        <f>"何蕊"</f>
        <v>何蕊</v>
      </c>
      <c r="D152" s="4" t="s">
        <v>7</v>
      </c>
    </row>
    <row r="153" spans="1:4">
      <c r="A153" s="1">
        <v>151</v>
      </c>
      <c r="B153" s="4" t="s">
        <v>5</v>
      </c>
      <c r="C153" s="4" t="str">
        <f>"李智焕"</f>
        <v>李智焕</v>
      </c>
      <c r="D153" s="4" t="s">
        <v>29</v>
      </c>
    </row>
    <row r="154" spans="1:4">
      <c r="A154" s="1">
        <v>152</v>
      </c>
      <c r="B154" s="4" t="s">
        <v>5</v>
      </c>
      <c r="C154" s="4" t="str">
        <f>"余丹花"</f>
        <v>余丹花</v>
      </c>
      <c r="D154" s="4" t="s">
        <v>10</v>
      </c>
    </row>
    <row r="155" spans="1:4">
      <c r="A155" s="1">
        <v>153</v>
      </c>
      <c r="B155" s="4" t="s">
        <v>5</v>
      </c>
      <c r="C155" s="4" t="str">
        <f>"陈菲菲"</f>
        <v>陈菲菲</v>
      </c>
      <c r="D155" s="4" t="s">
        <v>57</v>
      </c>
    </row>
    <row r="156" spans="1:4">
      <c r="A156" s="1">
        <v>154</v>
      </c>
      <c r="B156" s="4" t="s">
        <v>5</v>
      </c>
      <c r="C156" s="4" t="str">
        <f>"冯少云"</f>
        <v>冯少云</v>
      </c>
      <c r="D156" s="4" t="s">
        <v>16</v>
      </c>
    </row>
    <row r="157" spans="1:4">
      <c r="A157" s="1">
        <v>155</v>
      </c>
      <c r="B157" s="4" t="s">
        <v>5</v>
      </c>
      <c r="C157" s="4" t="str">
        <f>"黎小燕"</f>
        <v>黎小燕</v>
      </c>
      <c r="D157" s="4" t="s">
        <v>20</v>
      </c>
    </row>
    <row r="158" spans="1:4">
      <c r="A158" s="1">
        <v>156</v>
      </c>
      <c r="B158" s="4" t="s">
        <v>5</v>
      </c>
      <c r="C158" s="4" t="str">
        <f>"赵发玲"</f>
        <v>赵发玲</v>
      </c>
      <c r="D158" s="4" t="s">
        <v>25</v>
      </c>
    </row>
    <row r="159" spans="1:4">
      <c r="A159" s="1">
        <v>157</v>
      </c>
      <c r="B159" s="4" t="s">
        <v>5</v>
      </c>
      <c r="C159" s="4" t="str">
        <f>"张家妹"</f>
        <v>张家妹</v>
      </c>
      <c r="D159" s="4" t="s">
        <v>58</v>
      </c>
    </row>
    <row r="160" spans="1:4">
      <c r="A160" s="1">
        <v>158</v>
      </c>
      <c r="B160" s="4" t="s">
        <v>5</v>
      </c>
      <c r="C160" s="4" t="str">
        <f>"钟水圆"</f>
        <v>钟水圆</v>
      </c>
      <c r="D160" s="4" t="s">
        <v>8</v>
      </c>
    </row>
    <row r="161" spans="1:4">
      <c r="A161" s="1">
        <v>159</v>
      </c>
      <c r="B161" s="4" t="s">
        <v>5</v>
      </c>
      <c r="C161" s="4" t="str">
        <f>"吴延茜"</f>
        <v>吴延茜</v>
      </c>
      <c r="D161" s="4" t="s">
        <v>20</v>
      </c>
    </row>
    <row r="162" spans="1:4">
      <c r="A162" s="1">
        <v>160</v>
      </c>
      <c r="B162" s="4" t="s">
        <v>5</v>
      </c>
      <c r="C162" s="4" t="str">
        <f>"陈梦妮"</f>
        <v>陈梦妮</v>
      </c>
      <c r="D162" s="4" t="s">
        <v>16</v>
      </c>
    </row>
    <row r="163" spans="1:4">
      <c r="A163" s="1">
        <v>161</v>
      </c>
      <c r="B163" s="4" t="s">
        <v>5</v>
      </c>
      <c r="C163" s="4" t="str">
        <f>"陈爱"</f>
        <v>陈爱</v>
      </c>
      <c r="D163" s="4" t="s">
        <v>10</v>
      </c>
    </row>
    <row r="164" spans="1:4">
      <c r="A164" s="1">
        <v>162</v>
      </c>
      <c r="B164" s="4" t="s">
        <v>5</v>
      </c>
      <c r="C164" s="4" t="str">
        <f>"全毅"</f>
        <v>全毅</v>
      </c>
      <c r="D164" s="4" t="s">
        <v>39</v>
      </c>
    </row>
    <row r="165" spans="1:4">
      <c r="A165" s="1">
        <v>163</v>
      </c>
      <c r="B165" s="4" t="s">
        <v>5</v>
      </c>
      <c r="C165" s="4" t="str">
        <f>"曾带坤"</f>
        <v>曾带坤</v>
      </c>
      <c r="D165" s="4" t="s">
        <v>35</v>
      </c>
    </row>
    <row r="166" spans="1:4">
      <c r="A166" s="1">
        <v>164</v>
      </c>
      <c r="B166" s="4" t="s">
        <v>5</v>
      </c>
      <c r="C166" s="4" t="str">
        <f>"王小丫"</f>
        <v>王小丫</v>
      </c>
      <c r="D166" s="4" t="s">
        <v>30</v>
      </c>
    </row>
    <row r="167" spans="1:4">
      <c r="A167" s="1">
        <v>165</v>
      </c>
      <c r="B167" s="4" t="s">
        <v>5</v>
      </c>
      <c r="C167" s="4" t="str">
        <f>"林娃南"</f>
        <v>林娃南</v>
      </c>
      <c r="D167" s="4" t="s">
        <v>16</v>
      </c>
    </row>
    <row r="168" spans="1:4">
      <c r="A168" s="1">
        <v>166</v>
      </c>
      <c r="B168" s="4" t="s">
        <v>5</v>
      </c>
      <c r="C168" s="4" t="str">
        <f>"王小磊"</f>
        <v>王小磊</v>
      </c>
      <c r="D168" s="4" t="s">
        <v>10</v>
      </c>
    </row>
    <row r="169" spans="1:4">
      <c r="A169" s="1">
        <v>167</v>
      </c>
      <c r="B169" s="4" t="s">
        <v>5</v>
      </c>
      <c r="C169" s="4" t="str">
        <f>"谢静怡"</f>
        <v>谢静怡</v>
      </c>
      <c r="D169" s="4" t="s">
        <v>16</v>
      </c>
    </row>
    <row r="170" spans="1:4">
      <c r="A170" s="1">
        <v>168</v>
      </c>
      <c r="B170" s="4" t="s">
        <v>5</v>
      </c>
      <c r="C170" s="4" t="str">
        <f>"薛锦莹"</f>
        <v>薛锦莹</v>
      </c>
      <c r="D170" s="4" t="s">
        <v>9</v>
      </c>
    </row>
    <row r="171" spans="1:4">
      <c r="A171" s="1">
        <v>169</v>
      </c>
      <c r="B171" s="4" t="s">
        <v>5</v>
      </c>
      <c r="C171" s="4" t="str">
        <f>"黎惠霖"</f>
        <v>黎惠霖</v>
      </c>
      <c r="D171" s="4" t="s">
        <v>7</v>
      </c>
    </row>
    <row r="172" spans="1:4">
      <c r="A172" s="1">
        <v>170</v>
      </c>
      <c r="B172" s="4" t="s">
        <v>5</v>
      </c>
      <c r="C172" s="4" t="str">
        <f>"张丽娜"</f>
        <v>张丽娜</v>
      </c>
      <c r="D172" s="4" t="s">
        <v>30</v>
      </c>
    </row>
    <row r="173" spans="1:4">
      <c r="A173" s="1">
        <v>171</v>
      </c>
      <c r="B173" s="4" t="s">
        <v>5</v>
      </c>
      <c r="C173" s="4" t="str">
        <f>"李如妹"</f>
        <v>李如妹</v>
      </c>
      <c r="D173" s="4" t="s">
        <v>8</v>
      </c>
    </row>
    <row r="174" spans="1:4">
      <c r="A174" s="1">
        <v>172</v>
      </c>
      <c r="B174" s="4" t="s">
        <v>5</v>
      </c>
      <c r="C174" s="4" t="str">
        <f>"王铭钦"</f>
        <v>王铭钦</v>
      </c>
      <c r="D174" s="4" t="s">
        <v>52</v>
      </c>
    </row>
    <row r="175" spans="1:4">
      <c r="A175" s="1">
        <v>173</v>
      </c>
      <c r="B175" s="4" t="s">
        <v>5</v>
      </c>
      <c r="C175" s="4" t="str">
        <f>"陈秋丽"</f>
        <v>陈秋丽</v>
      </c>
      <c r="D175" s="4" t="s">
        <v>28</v>
      </c>
    </row>
    <row r="176" spans="1:4">
      <c r="A176" s="1">
        <v>174</v>
      </c>
      <c r="B176" s="4" t="s">
        <v>5</v>
      </c>
      <c r="C176" s="4" t="str">
        <f>"林心如"</f>
        <v>林心如</v>
      </c>
      <c r="D176" s="4" t="s">
        <v>59</v>
      </c>
    </row>
    <row r="177" spans="1:4">
      <c r="A177" s="1">
        <v>175</v>
      </c>
      <c r="B177" s="4" t="s">
        <v>5</v>
      </c>
      <c r="C177" s="4" t="str">
        <f>"许莲霞"</f>
        <v>许莲霞</v>
      </c>
      <c r="D177" s="4" t="s">
        <v>30</v>
      </c>
    </row>
    <row r="178" spans="1:4">
      <c r="A178" s="1">
        <v>176</v>
      </c>
      <c r="B178" s="4" t="s">
        <v>5</v>
      </c>
      <c r="C178" s="4" t="str">
        <f>"邓鹏花"</f>
        <v>邓鹏花</v>
      </c>
      <c r="D178" s="4" t="s">
        <v>16</v>
      </c>
    </row>
    <row r="179" spans="1:4">
      <c r="A179" s="1">
        <v>177</v>
      </c>
      <c r="B179" s="4" t="s">
        <v>60</v>
      </c>
      <c r="C179" s="4" t="str">
        <f>"康超"</f>
        <v>康超</v>
      </c>
      <c r="D179" s="4" t="s">
        <v>61</v>
      </c>
    </row>
    <row r="180" spans="1:4">
      <c r="A180" s="1">
        <v>178</v>
      </c>
      <c r="B180" s="4" t="s">
        <v>60</v>
      </c>
      <c r="C180" s="4" t="str">
        <f>"符庆玲"</f>
        <v>符庆玲</v>
      </c>
      <c r="D180" s="4" t="s">
        <v>30</v>
      </c>
    </row>
    <row r="181" spans="1:4">
      <c r="A181" s="1">
        <v>179</v>
      </c>
      <c r="B181" s="4" t="s">
        <v>62</v>
      </c>
      <c r="C181" s="4" t="str">
        <f>"林声花"</f>
        <v>林声花</v>
      </c>
      <c r="D181" s="4" t="s">
        <v>16</v>
      </c>
    </row>
    <row r="182" spans="1:4">
      <c r="A182" s="1">
        <v>180</v>
      </c>
      <c r="B182" s="4" t="s">
        <v>62</v>
      </c>
      <c r="C182" s="4" t="str">
        <f>"严桂文"</f>
        <v>严桂文</v>
      </c>
      <c r="D182" s="4" t="s">
        <v>12</v>
      </c>
    </row>
    <row r="183" spans="1:4">
      <c r="A183" s="1">
        <v>181</v>
      </c>
      <c r="B183" s="4" t="s">
        <v>62</v>
      </c>
      <c r="C183" s="4" t="str">
        <f>"王艺荻"</f>
        <v>王艺荻</v>
      </c>
      <c r="D183" s="4" t="s">
        <v>63</v>
      </c>
    </row>
    <row r="184" spans="1:4">
      <c r="A184" s="1">
        <v>182</v>
      </c>
      <c r="B184" s="4" t="s">
        <v>62</v>
      </c>
      <c r="C184" s="4" t="str">
        <f>"符小娓"</f>
        <v>符小娓</v>
      </c>
      <c r="D184" s="4" t="s">
        <v>22</v>
      </c>
    </row>
    <row r="185" spans="1:4">
      <c r="A185" s="1">
        <v>183</v>
      </c>
      <c r="B185" s="4" t="s">
        <v>62</v>
      </c>
      <c r="C185" s="4" t="str">
        <f>"刘连秀"</f>
        <v>刘连秀</v>
      </c>
      <c r="D185" s="4" t="s">
        <v>8</v>
      </c>
    </row>
    <row r="186" spans="1:4">
      <c r="A186" s="1">
        <v>184</v>
      </c>
      <c r="B186" s="4" t="s">
        <v>62</v>
      </c>
      <c r="C186" s="4" t="str">
        <f>"符婷婷"</f>
        <v>符婷婷</v>
      </c>
      <c r="D186" s="4" t="s">
        <v>16</v>
      </c>
    </row>
    <row r="187" spans="1:4">
      <c r="A187" s="1">
        <v>185</v>
      </c>
      <c r="B187" s="4" t="s">
        <v>62</v>
      </c>
      <c r="C187" s="4" t="str">
        <f>"符婵丽"</f>
        <v>符婵丽</v>
      </c>
      <c r="D187" s="4" t="s">
        <v>20</v>
      </c>
    </row>
    <row r="188" spans="1:4">
      <c r="A188" s="1">
        <v>186</v>
      </c>
      <c r="B188" s="4" t="s">
        <v>62</v>
      </c>
      <c r="C188" s="4" t="str">
        <f>"符炳坤"</f>
        <v>符炳坤</v>
      </c>
      <c r="D188" s="4" t="s">
        <v>19</v>
      </c>
    </row>
    <row r="189" spans="1:4">
      <c r="A189" s="1">
        <v>187</v>
      </c>
      <c r="B189" s="4" t="s">
        <v>64</v>
      </c>
      <c r="C189" s="4" t="str">
        <f>"杨繁"</f>
        <v>杨繁</v>
      </c>
      <c r="D189" s="4" t="s">
        <v>65</v>
      </c>
    </row>
    <row r="190" spans="1:4">
      <c r="A190" s="1">
        <v>188</v>
      </c>
      <c r="B190" s="4" t="s">
        <v>64</v>
      </c>
      <c r="C190" s="4" t="str">
        <f>"林婷婷"</f>
        <v>林婷婷</v>
      </c>
      <c r="D190" s="4" t="s">
        <v>13</v>
      </c>
    </row>
    <row r="191" spans="1:4">
      <c r="A191" s="1">
        <v>189</v>
      </c>
      <c r="B191" s="4" t="s">
        <v>64</v>
      </c>
      <c r="C191" s="4" t="str">
        <f>"符春妹"</f>
        <v>符春妹</v>
      </c>
      <c r="D191" s="4" t="s">
        <v>12</v>
      </c>
    </row>
  </sheetData>
  <autoFilter xmlns:etc="http://www.wps.cn/officeDocument/2017/etCustomData" ref="A2:D191" etc:filterBottomFollowUsedRange="0">
    <extLst/>
  </autoFilter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          </cp:lastModifiedBy>
  <dcterms:created xsi:type="dcterms:W3CDTF">2026-06-10T11:13:05Z</dcterms:created>
  <dcterms:modified xsi:type="dcterms:W3CDTF">2026-06-10T11:33:47Z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02578809D6CD4D3EB8D4973798399177_11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